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8ホームページ掲載データ\20260928（予定）\"/>
    </mc:Choice>
  </mc:AlternateContent>
  <xr:revisionPtr revIDLastSave="0" documentId="13_ncr:1_{8BB9DBAB-B08D-4254-A169-1C726B0F15C1}" xr6:coauthVersionLast="36" xr6:coauthVersionMax="36" xr10:uidLastSave="{00000000-0000-0000-0000-000000000000}"/>
  <bookViews>
    <workbookView xWindow="0" yWindow="0" windowWidth="28800" windowHeight="12135" xr2:uid="{B910473A-6AFB-4EA7-B6E5-795449204248}"/>
  </bookViews>
  <sheets>
    <sheet name="上下水道料金計算ツール（新料金対応）" sheetId="1" r:id="rId1"/>
  </sheets>
  <definedNames>
    <definedName name="_xlnm.Print_Area" localSheetId="0">'上下水道料金計算ツール（新料金対応）'!$A$1:$I$28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0" i="1" l="1"/>
  <c r="R11" i="1"/>
  <c r="Q11" i="1"/>
  <c r="S11" i="1" s="1"/>
  <c r="Q10" i="1"/>
  <c r="S10" i="1" s="1"/>
  <c r="T10" i="1" l="1"/>
  <c r="D23" i="1" s="1"/>
  <c r="T11" i="1"/>
  <c r="D24" i="1" s="1"/>
  <c r="D25" i="1" l="1"/>
</calcChain>
</file>

<file path=xl/sharedStrings.xml><?xml version="1.0" encoding="utf-8"?>
<sst xmlns="http://schemas.openxmlformats.org/spreadsheetml/2006/main" count="34" uniqueCount="29">
  <si>
    <t>新水道料金表</t>
    <rPh sb="0" eb="1">
      <t>シン</t>
    </rPh>
    <rPh sb="1" eb="3">
      <t>スイドウ</t>
    </rPh>
    <rPh sb="3" eb="5">
      <t>リョウキン</t>
    </rPh>
    <rPh sb="5" eb="6">
      <t>ヒョウ</t>
    </rPh>
    <phoneticPr fontId="5"/>
  </si>
  <si>
    <t>㎜</t>
    <phoneticPr fontId="3"/>
  </si>
  <si>
    <t>水道料金</t>
    <rPh sb="0" eb="2">
      <t>スイドウ</t>
    </rPh>
    <rPh sb="2" eb="4">
      <t>リョウキン</t>
    </rPh>
    <phoneticPr fontId="5"/>
  </si>
  <si>
    <t>メータ口径</t>
    <rPh sb="3" eb="5">
      <t>コウケイ</t>
    </rPh>
    <phoneticPr fontId="5"/>
  </si>
  <si>
    <t>基本料金</t>
    <rPh sb="0" eb="2">
      <t>キホン</t>
    </rPh>
    <rPh sb="2" eb="4">
      <t>リョウキン</t>
    </rPh>
    <phoneticPr fontId="5"/>
  </si>
  <si>
    <t>1-8</t>
    <phoneticPr fontId="5"/>
  </si>
  <si>
    <t>9-20</t>
    <phoneticPr fontId="5"/>
  </si>
  <si>
    <t>21-50</t>
    <phoneticPr fontId="5"/>
  </si>
  <si>
    <t>51-</t>
    <phoneticPr fontId="5"/>
  </si>
  <si>
    <t>下水道使用料</t>
    <rPh sb="0" eb="3">
      <t>ゲスイドウ</t>
    </rPh>
    <rPh sb="3" eb="6">
      <t>シヨウリョウ</t>
    </rPh>
    <phoneticPr fontId="5"/>
  </si>
  <si>
    <t>合計</t>
    <rPh sb="0" eb="2">
      <t>ゴウケイ</t>
    </rPh>
    <phoneticPr fontId="3"/>
  </si>
  <si>
    <t>㎥</t>
    <phoneticPr fontId="3"/>
  </si>
  <si>
    <t>※枠内に数量を直接入力してください</t>
    <phoneticPr fontId="5"/>
  </si>
  <si>
    <t>使用用途「一般用」</t>
    <rPh sb="0" eb="4">
      <t>シヨウヨウト</t>
    </rPh>
    <rPh sb="5" eb="8">
      <t>イッパンヨウ</t>
    </rPh>
    <phoneticPr fontId="5"/>
  </si>
  <si>
    <t>使用有り</t>
  </si>
  <si>
    <t>水量</t>
    <rPh sb="0" eb="2">
      <t>スイリョウ</t>
    </rPh>
    <phoneticPr fontId="3"/>
  </si>
  <si>
    <t>基本料金</t>
    <rPh sb="0" eb="4">
      <t>キホンリョウキン</t>
    </rPh>
    <phoneticPr fontId="3"/>
  </si>
  <si>
    <t>従量料金</t>
    <rPh sb="0" eb="2">
      <t>ジュウリョウ</t>
    </rPh>
    <rPh sb="2" eb="4">
      <t>リョウキン</t>
    </rPh>
    <phoneticPr fontId="3"/>
  </si>
  <si>
    <t>税込み</t>
    <rPh sb="0" eb="2">
      <t>ゼイコ</t>
    </rPh>
    <phoneticPr fontId="3"/>
  </si>
  <si>
    <t>新下水道使用料表</t>
    <rPh sb="0" eb="1">
      <t>シン</t>
    </rPh>
    <rPh sb="1" eb="7">
      <t>ゲスイドウシヨウリョウ</t>
    </rPh>
    <rPh sb="7" eb="8">
      <t>ヒョウ</t>
    </rPh>
    <phoneticPr fontId="5"/>
  </si>
  <si>
    <t>改定後料金（税込み）</t>
    <rPh sb="0" eb="3">
      <t>カイテイゴ</t>
    </rPh>
    <rPh sb="3" eb="5">
      <t>リョウキン</t>
    </rPh>
    <rPh sb="6" eb="8">
      <t>ゼイコ</t>
    </rPh>
    <phoneticPr fontId="5"/>
  </si>
  <si>
    <t>新上下水道料金計算ツール　※令和９年４月請求分（令和９年３月検針分）から適用</t>
    <rPh sb="0" eb="1">
      <t>シン</t>
    </rPh>
    <rPh sb="1" eb="3">
      <t>ジョウゲ</t>
    </rPh>
    <rPh sb="3" eb="5">
      <t>スイドウ</t>
    </rPh>
    <rPh sb="5" eb="7">
      <t>リョウキン</t>
    </rPh>
    <rPh sb="7" eb="9">
      <t>ケイサン</t>
    </rPh>
    <rPh sb="14" eb="16">
      <t>レイワ</t>
    </rPh>
    <rPh sb="17" eb="18">
      <t>ネン</t>
    </rPh>
    <rPh sb="19" eb="20">
      <t>ガツ</t>
    </rPh>
    <rPh sb="20" eb="23">
      <t>セイキュウブン</t>
    </rPh>
    <rPh sb="24" eb="26">
      <t>レイワ</t>
    </rPh>
    <rPh sb="27" eb="28">
      <t>ネン</t>
    </rPh>
    <rPh sb="29" eb="30">
      <t>ガツ</t>
    </rPh>
    <rPh sb="30" eb="33">
      <t>ケンシンブン</t>
    </rPh>
    <rPh sb="36" eb="38">
      <t>テキヨウ</t>
    </rPh>
    <phoneticPr fontId="5"/>
  </si>
  <si>
    <t>〇あなたの新上下水道料金は以下のとおりです。</t>
    <rPh sb="5" eb="6">
      <t>シン</t>
    </rPh>
    <rPh sb="6" eb="8">
      <t>ジョウゲ</t>
    </rPh>
    <rPh sb="8" eb="10">
      <t>スイドウ</t>
    </rPh>
    <rPh sb="10" eb="12">
      <t>リョウキン</t>
    </rPh>
    <rPh sb="13" eb="15">
      <t>イカ</t>
    </rPh>
    <phoneticPr fontId="3"/>
  </si>
  <si>
    <t>水道料金</t>
    <rPh sb="0" eb="2">
      <t>スイドウ</t>
    </rPh>
    <rPh sb="2" eb="4">
      <t>リョウキン</t>
    </rPh>
    <phoneticPr fontId="3"/>
  </si>
  <si>
    <t>下水道使用料</t>
    <rPh sb="0" eb="3">
      <t>ゲスイドウ</t>
    </rPh>
    <rPh sb="3" eb="6">
      <t>シヨウリョウ</t>
    </rPh>
    <phoneticPr fontId="3"/>
  </si>
  <si>
    <t>（１）ご使用のメーター口径をプルダウンメニューから選択してください。</t>
    <rPh sb="4" eb="6">
      <t>シヨウ</t>
    </rPh>
    <rPh sb="11" eb="13">
      <t>コウケイ</t>
    </rPh>
    <rPh sb="25" eb="27">
      <t>センタク</t>
    </rPh>
    <phoneticPr fontId="5"/>
  </si>
  <si>
    <t>（２）使用水量を直接入力してください（小数点以下は切捨てです）。</t>
    <rPh sb="3" eb="5">
      <t>シヨウ</t>
    </rPh>
    <rPh sb="5" eb="7">
      <t>スイリョウ</t>
    </rPh>
    <rPh sb="8" eb="10">
      <t>チョクセツ</t>
    </rPh>
    <rPh sb="10" eb="12">
      <t>ニュウリョク</t>
    </rPh>
    <rPh sb="19" eb="22">
      <t>ショウスウテン</t>
    </rPh>
    <rPh sb="22" eb="24">
      <t>イカ</t>
    </rPh>
    <rPh sb="25" eb="27">
      <t>キリス</t>
    </rPh>
    <phoneticPr fontId="5"/>
  </si>
  <si>
    <t>（３）下水道の使用有無をプルダウンメニューから選択してください。</t>
    <rPh sb="3" eb="6">
      <t>ゲスイドウ</t>
    </rPh>
    <rPh sb="7" eb="9">
      <t>シヨウ</t>
    </rPh>
    <rPh sb="9" eb="11">
      <t>ウム</t>
    </rPh>
    <rPh sb="23" eb="25">
      <t>センタク</t>
    </rPh>
    <phoneticPr fontId="5"/>
  </si>
  <si>
    <t>●（１）～（３）について、色付きセルに入力をしてください。</t>
    <rPh sb="13" eb="15">
      <t>イロツ</t>
    </rPh>
    <rPh sb="19" eb="21">
      <t>ニュウリョク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</si>
</sst>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_);[Red]\(0\)"/>
    <numFmt numFmtId="178" formatCode="General\ "/>
    <numFmt numFmtId="179" formatCode="#,##0&quot;円&quot;"/>
  </numFmts>
  <fonts count="26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Noto Sans JP"/>
      <family val="3"/>
      <charset val="128"/>
    </font>
    <font>
      <sz val="6"/>
      <name val="游ゴシック"/>
      <family val="2"/>
      <charset val="128"/>
      <scheme val="minor"/>
    </font>
    <font>
      <sz val="11"/>
      <color theme="0"/>
      <name val="Noto Sans JP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0"/>
      <name val="Noto Sans JP"/>
      <family val="3"/>
      <charset val="128"/>
    </font>
    <font>
      <sz val="11"/>
      <name val="游ゴシック"/>
      <family val="2"/>
      <scheme val="minor"/>
    </font>
    <font>
      <b/>
      <sz val="14"/>
      <color theme="1"/>
      <name val="Noto Sans JP"/>
      <family val="3"/>
      <charset val="128"/>
    </font>
    <font>
      <b/>
      <sz val="11"/>
      <color theme="1"/>
      <name val="Noto Sans JP"/>
      <family val="3"/>
      <charset val="128"/>
    </font>
    <font>
      <sz val="10"/>
      <name val="BIZ UDゴシック"/>
      <family val="3"/>
      <charset val="128"/>
    </font>
    <font>
      <sz val="1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color theme="0"/>
      <name val="BIZ UDゴシック"/>
      <family val="3"/>
      <charset val="128"/>
    </font>
    <font>
      <sz val="10"/>
      <color theme="0"/>
      <name val="BIZ UDゴシック"/>
      <family val="3"/>
      <charset val="128"/>
    </font>
    <font>
      <b/>
      <sz val="14"/>
      <color rgb="FFFF0000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22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0"/>
      <color theme="0"/>
      <name val="Noto Sans JP"/>
      <family val="3"/>
      <charset val="128"/>
    </font>
    <font>
      <sz val="11"/>
      <color theme="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double">
        <color theme="3" tint="-0.24994659260841701"/>
      </left>
      <right/>
      <top style="double">
        <color theme="3" tint="-0.24994659260841701"/>
      </top>
      <bottom/>
      <diagonal/>
    </border>
    <border>
      <left/>
      <right style="double">
        <color theme="3" tint="-0.24994659260841701"/>
      </right>
      <top style="double">
        <color theme="3" tint="-0.2499465926084170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double">
        <color theme="3" tint="-0.24994659260841701"/>
      </left>
      <right/>
      <top/>
      <bottom style="double">
        <color theme="3" tint="-0.24994659260841701"/>
      </bottom>
      <diagonal/>
    </border>
    <border>
      <left/>
      <right style="double">
        <color theme="3" tint="-0.24994659260841701"/>
      </right>
      <top/>
      <bottom style="double">
        <color theme="3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hair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hair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hair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hair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3">
    <xf numFmtId="0" fontId="0" fillId="0" borderId="0"/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4">
    <xf numFmtId="0" fontId="0" fillId="0" borderId="0" xfId="0"/>
    <xf numFmtId="0" fontId="2" fillId="2" borderId="0" xfId="2" applyFont="1" applyFill="1">
      <alignment vertical="center"/>
    </xf>
    <xf numFmtId="0" fontId="4" fillId="2" borderId="0" xfId="2" applyFont="1" applyFill="1">
      <alignment vertical="center"/>
    </xf>
    <xf numFmtId="0" fontId="7" fillId="2" borderId="0" xfId="2" applyFont="1" applyFill="1">
      <alignment vertical="center"/>
    </xf>
    <xf numFmtId="0" fontId="8" fillId="2" borderId="0" xfId="0" applyFont="1" applyFill="1"/>
    <xf numFmtId="0" fontId="0" fillId="2" borderId="0" xfId="0" applyFill="1"/>
    <xf numFmtId="176" fontId="9" fillId="2" borderId="0" xfId="2" applyNumberFormat="1" applyFont="1" applyFill="1">
      <alignment vertical="center"/>
    </xf>
    <xf numFmtId="0" fontId="10" fillId="2" borderId="0" xfId="2" applyFont="1" applyFill="1">
      <alignment vertical="center"/>
    </xf>
    <xf numFmtId="0" fontId="12" fillId="2" borderId="0" xfId="2" applyFont="1" applyFill="1">
      <alignment vertical="center"/>
    </xf>
    <xf numFmtId="38" fontId="11" fillId="2" borderId="0" xfId="1" applyFont="1" applyFill="1" applyBorder="1">
      <alignment vertical="center"/>
    </xf>
    <xf numFmtId="0" fontId="13" fillId="2" borderId="0" xfId="2" applyFont="1" applyFill="1">
      <alignment vertical="center"/>
    </xf>
    <xf numFmtId="0" fontId="14" fillId="2" borderId="0" xfId="2" applyFont="1" applyFill="1">
      <alignment vertical="center"/>
    </xf>
    <xf numFmtId="0" fontId="15" fillId="2" borderId="0" xfId="2" applyFont="1" applyFill="1">
      <alignment vertical="center"/>
    </xf>
    <xf numFmtId="38" fontId="16" fillId="2" borderId="0" xfId="1" applyFont="1" applyFill="1" applyBorder="1">
      <alignment vertical="center"/>
    </xf>
    <xf numFmtId="176" fontId="17" fillId="2" borderId="0" xfId="2" applyNumberFormat="1" applyFont="1" applyFill="1">
      <alignment vertical="center"/>
    </xf>
    <xf numFmtId="176" fontId="18" fillId="2" borderId="0" xfId="2" applyNumberFormat="1" applyFont="1" applyFill="1">
      <alignment vertical="center"/>
    </xf>
    <xf numFmtId="0" fontId="20" fillId="2" borderId="0" xfId="2" applyFont="1" applyFill="1">
      <alignment vertical="center"/>
    </xf>
    <xf numFmtId="176" fontId="21" fillId="2" borderId="0" xfId="2" applyNumberFormat="1" applyFont="1" applyFill="1">
      <alignment vertical="center"/>
    </xf>
    <xf numFmtId="0" fontId="22" fillId="2" borderId="0" xfId="2" applyFont="1" applyFill="1">
      <alignment vertical="center"/>
    </xf>
    <xf numFmtId="176" fontId="23" fillId="2" borderId="0" xfId="2" applyNumberFormat="1" applyFont="1" applyFill="1">
      <alignment vertical="center"/>
    </xf>
    <xf numFmtId="0" fontId="15" fillId="2" borderId="0" xfId="0" applyFont="1" applyFill="1"/>
    <xf numFmtId="0" fontId="12" fillId="2" borderId="0" xfId="0" applyFont="1" applyFill="1"/>
    <xf numFmtId="179" fontId="21" fillId="2" borderId="6" xfId="2" applyNumberFormat="1" applyFont="1" applyFill="1" applyBorder="1" applyAlignment="1">
      <alignment vertical="center"/>
    </xf>
    <xf numFmtId="179" fontId="21" fillId="2" borderId="9" xfId="2" applyNumberFormat="1" applyFont="1" applyFill="1" applyBorder="1" applyAlignment="1">
      <alignment vertical="center"/>
    </xf>
    <xf numFmtId="179" fontId="21" fillId="2" borderId="3" xfId="2" applyNumberFormat="1" applyFont="1" applyFill="1" applyBorder="1" applyAlignment="1">
      <alignment vertical="center"/>
    </xf>
    <xf numFmtId="0" fontId="14" fillId="2" borderId="0" xfId="0" applyFont="1" applyFill="1"/>
    <xf numFmtId="0" fontId="17" fillId="2" borderId="0" xfId="2" applyFont="1" applyFill="1">
      <alignment vertical="center"/>
    </xf>
    <xf numFmtId="0" fontId="24" fillId="2" borderId="0" xfId="2" applyFont="1" applyFill="1">
      <alignment vertical="center"/>
    </xf>
    <xf numFmtId="0" fontId="25" fillId="2" borderId="0" xfId="0" applyFont="1" applyFill="1"/>
    <xf numFmtId="0" fontId="24" fillId="2" borderId="15" xfId="2" applyFont="1" applyFill="1" applyBorder="1">
      <alignment vertical="center"/>
    </xf>
    <xf numFmtId="38" fontId="16" fillId="2" borderId="15" xfId="1" applyFont="1" applyFill="1" applyBorder="1">
      <alignment vertical="center"/>
    </xf>
    <xf numFmtId="38" fontId="15" fillId="2" borderId="15" xfId="1" applyFont="1" applyFill="1" applyBorder="1">
      <alignment vertical="center"/>
    </xf>
    <xf numFmtId="0" fontId="16" fillId="2" borderId="15" xfId="2" applyFont="1" applyFill="1" applyBorder="1">
      <alignment vertical="center"/>
    </xf>
    <xf numFmtId="49" fontId="16" fillId="2" borderId="15" xfId="2" applyNumberFormat="1" applyFont="1" applyFill="1" applyBorder="1">
      <alignment vertical="center"/>
    </xf>
    <xf numFmtId="0" fontId="24" fillId="2" borderId="16" xfId="2" applyFont="1" applyFill="1" applyBorder="1">
      <alignment vertical="center"/>
    </xf>
    <xf numFmtId="0" fontId="24" fillId="2" borderId="17" xfId="2" applyFont="1" applyFill="1" applyBorder="1">
      <alignment vertical="center"/>
    </xf>
    <xf numFmtId="0" fontId="4" fillId="2" borderId="17" xfId="2" applyFont="1" applyFill="1" applyBorder="1">
      <alignment vertical="center"/>
    </xf>
    <xf numFmtId="0" fontId="16" fillId="2" borderId="18" xfId="2" applyFont="1" applyFill="1" applyBorder="1">
      <alignment vertical="center"/>
    </xf>
    <xf numFmtId="176" fontId="16" fillId="2" borderId="18" xfId="2" applyNumberFormat="1" applyFont="1" applyFill="1" applyBorder="1">
      <alignment vertical="center"/>
    </xf>
    <xf numFmtId="0" fontId="16" fillId="2" borderId="17" xfId="2" applyFont="1" applyFill="1" applyBorder="1">
      <alignment vertical="center"/>
    </xf>
    <xf numFmtId="38" fontId="16" fillId="2" borderId="17" xfId="1" applyFont="1" applyFill="1" applyBorder="1">
      <alignment vertical="center"/>
    </xf>
    <xf numFmtId="0" fontId="16" fillId="2" borderId="16" xfId="2" applyFont="1" applyFill="1" applyBorder="1">
      <alignment vertical="center"/>
    </xf>
    <xf numFmtId="0" fontId="16" fillId="2" borderId="15" xfId="2" applyFont="1" applyFill="1" applyBorder="1">
      <alignment vertical="center"/>
    </xf>
    <xf numFmtId="178" fontId="19" fillId="3" borderId="1" xfId="2" applyNumberFormat="1" applyFont="1" applyFill="1" applyBorder="1" applyProtection="1">
      <alignment vertical="center"/>
      <protection locked="0"/>
    </xf>
    <xf numFmtId="178" fontId="19" fillId="3" borderId="2" xfId="2" applyNumberFormat="1" applyFont="1" applyFill="1" applyBorder="1" applyProtection="1">
      <alignment vertical="center"/>
      <protection locked="0"/>
    </xf>
    <xf numFmtId="178" fontId="19" fillId="3" borderId="4" xfId="2" applyNumberFormat="1" applyFont="1" applyFill="1" applyBorder="1" applyProtection="1">
      <alignment vertical="center"/>
      <protection locked="0"/>
    </xf>
    <xf numFmtId="178" fontId="19" fillId="3" borderId="5" xfId="2" applyNumberFormat="1" applyFont="1" applyFill="1" applyBorder="1" applyProtection="1">
      <alignment vertical="center"/>
      <protection locked="0"/>
    </xf>
    <xf numFmtId="176" fontId="19" fillId="3" borderId="1" xfId="2" applyNumberFormat="1" applyFont="1" applyFill="1" applyBorder="1" applyAlignment="1" applyProtection="1">
      <alignment horizontal="center" vertical="center"/>
      <protection locked="0"/>
    </xf>
    <xf numFmtId="176" fontId="19" fillId="3" borderId="2" xfId="2" applyNumberFormat="1" applyFont="1" applyFill="1" applyBorder="1" applyAlignment="1" applyProtection="1">
      <alignment horizontal="center" vertical="center"/>
      <protection locked="0"/>
    </xf>
    <xf numFmtId="176" fontId="19" fillId="3" borderId="4" xfId="2" applyNumberFormat="1" applyFont="1" applyFill="1" applyBorder="1" applyAlignment="1" applyProtection="1">
      <alignment horizontal="center" vertical="center"/>
      <protection locked="0"/>
    </xf>
    <xf numFmtId="176" fontId="19" fillId="3" borderId="5" xfId="2" applyNumberFormat="1" applyFont="1" applyFill="1" applyBorder="1" applyAlignment="1" applyProtection="1">
      <alignment horizontal="center" vertical="center"/>
      <protection locked="0"/>
    </xf>
    <xf numFmtId="177" fontId="19" fillId="3" borderId="1" xfId="2" applyNumberFormat="1" applyFont="1" applyFill="1" applyBorder="1" applyProtection="1">
      <alignment vertical="center"/>
      <protection locked="0"/>
    </xf>
    <xf numFmtId="177" fontId="19" fillId="3" borderId="2" xfId="2" applyNumberFormat="1" applyFont="1" applyFill="1" applyBorder="1" applyProtection="1">
      <alignment vertical="center"/>
      <protection locked="0"/>
    </xf>
    <xf numFmtId="177" fontId="19" fillId="3" borderId="4" xfId="2" applyNumberFormat="1" applyFont="1" applyFill="1" applyBorder="1" applyProtection="1">
      <alignment vertical="center"/>
      <protection locked="0"/>
    </xf>
    <xf numFmtId="177" fontId="19" fillId="3" borderId="5" xfId="2" applyNumberFormat="1" applyFont="1" applyFill="1" applyBorder="1" applyProtection="1">
      <alignment vertical="center"/>
      <protection locked="0"/>
    </xf>
    <xf numFmtId="176" fontId="21" fillId="2" borderId="7" xfId="2" applyNumberFormat="1" applyFont="1" applyFill="1" applyBorder="1" applyAlignment="1">
      <alignment vertical="center"/>
    </xf>
    <xf numFmtId="0" fontId="14" fillId="0" borderId="8" xfId="0" applyFont="1" applyBorder="1" applyAlignment="1">
      <alignment vertical="center"/>
    </xf>
    <xf numFmtId="176" fontId="21" fillId="2" borderId="10" xfId="2" applyNumberFormat="1" applyFont="1" applyFill="1" applyBorder="1" applyAlignment="1">
      <alignment vertical="center"/>
    </xf>
    <xf numFmtId="0" fontId="14" fillId="0" borderId="11" xfId="0" applyFont="1" applyBorder="1" applyAlignment="1">
      <alignment vertical="center"/>
    </xf>
    <xf numFmtId="176" fontId="21" fillId="2" borderId="12" xfId="2" applyNumberFormat="1" applyFont="1" applyFill="1" applyBorder="1" applyAlignment="1">
      <alignment vertical="center"/>
    </xf>
    <xf numFmtId="0" fontId="14" fillId="0" borderId="13" xfId="0" applyFont="1" applyBorder="1" applyAlignment="1">
      <alignment vertical="center"/>
    </xf>
    <xf numFmtId="176" fontId="21" fillId="2" borderId="12" xfId="2" applyNumberFormat="1" applyFont="1" applyFill="1" applyBorder="1" applyAlignment="1">
      <alignment horizontal="left" vertical="center"/>
    </xf>
    <xf numFmtId="176" fontId="21" fillId="2" borderId="14" xfId="2" applyNumberFormat="1" applyFont="1" applyFill="1" applyBorder="1" applyAlignment="1">
      <alignment horizontal="left" vertical="center"/>
    </xf>
    <xf numFmtId="176" fontId="21" fillId="2" borderId="13" xfId="2" applyNumberFormat="1" applyFont="1" applyFill="1" applyBorder="1" applyAlignment="1">
      <alignment horizontal="left" vertical="center"/>
    </xf>
  </cellXfs>
  <cellStyles count="3">
    <cellStyle name="桁区切り" xfId="1" builtinId="6"/>
    <cellStyle name="標準" xfId="0" builtinId="0"/>
    <cellStyle name="標準 2" xfId="2" xr:uid="{2F7A674D-EFF7-4228-B674-E73D45093A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DAB73-F73B-4EC4-9E2E-36920E0EB840}">
  <sheetPr>
    <pageSetUpPr fitToPage="1"/>
  </sheetPr>
  <dimension ref="A1:X37"/>
  <sheetViews>
    <sheetView showGridLines="0" showRowColHeaders="0" tabSelected="1" zoomScale="85" zoomScaleNormal="85" workbookViewId="0">
      <selection activeCell="A2" sqref="A2"/>
    </sheetView>
  </sheetViews>
  <sheetFormatPr defaultRowHeight="18.75"/>
  <cols>
    <col min="1" max="1" width="4.75" style="1" customWidth="1"/>
    <col min="2" max="2" width="9" style="1"/>
    <col min="3" max="3" width="10.875" style="1" customWidth="1"/>
    <col min="4" max="4" width="21.25" style="1" customWidth="1"/>
    <col min="5" max="5" width="16.875" style="1" bestFit="1" customWidth="1"/>
    <col min="6" max="6" width="22" style="1" customWidth="1"/>
    <col min="7" max="7" width="4.125" style="1" customWidth="1"/>
    <col min="8" max="8" width="9" style="5"/>
    <col min="9" max="15" width="9" style="4"/>
    <col min="16" max="16" width="12.125" style="4" customWidth="1"/>
    <col min="17" max="19" width="11" style="4" customWidth="1"/>
    <col min="20" max="20" width="11" style="5" customWidth="1"/>
    <col min="21" max="16384" width="9" style="5"/>
  </cols>
  <sheetData>
    <row r="1" spans="1:23" s="2" customFormat="1" ht="9.75" customHeight="1">
      <c r="A1" s="1"/>
      <c r="B1" s="1"/>
      <c r="C1" s="1"/>
      <c r="D1" s="1"/>
      <c r="E1" s="1"/>
      <c r="F1" s="1"/>
      <c r="G1" s="1"/>
    </row>
    <row r="2" spans="1:23" s="2" customFormat="1">
      <c r="A2" s="10" t="s">
        <v>21</v>
      </c>
      <c r="B2" s="10"/>
      <c r="C2" s="10"/>
      <c r="D2" s="11"/>
      <c r="E2" s="11"/>
      <c r="F2" s="11"/>
      <c r="G2" s="11"/>
      <c r="H2" s="12"/>
      <c r="I2" s="13"/>
      <c r="J2" s="13"/>
      <c r="K2" s="13"/>
      <c r="L2" s="13"/>
      <c r="M2" s="13"/>
    </row>
    <row r="3" spans="1:23" s="2" customFormat="1">
      <c r="A3" s="10"/>
      <c r="B3" s="10"/>
      <c r="C3" s="10"/>
      <c r="D3" s="11"/>
      <c r="E3" s="11"/>
      <c r="F3" s="11"/>
      <c r="G3" s="11"/>
      <c r="H3" s="12"/>
      <c r="I3" s="13"/>
      <c r="J3" s="13"/>
      <c r="K3" s="13"/>
      <c r="L3" s="13"/>
      <c r="M3" s="13"/>
    </row>
    <row r="4" spans="1:23" s="2" customFormat="1">
      <c r="A4" s="10"/>
      <c r="B4" s="10"/>
      <c r="C4" s="10"/>
      <c r="D4" s="11"/>
      <c r="E4" s="11"/>
      <c r="F4" s="11"/>
      <c r="G4" s="11"/>
      <c r="H4" s="12"/>
      <c r="I4" s="13"/>
      <c r="J4" s="13"/>
      <c r="K4" s="13"/>
      <c r="L4" s="13"/>
      <c r="M4" s="13"/>
    </row>
    <row r="5" spans="1:23" s="2" customFormat="1">
      <c r="A5" s="10" t="s">
        <v>28</v>
      </c>
      <c r="B5" s="10"/>
      <c r="C5" s="10"/>
      <c r="D5" s="11"/>
      <c r="E5" s="11"/>
      <c r="F5" s="11"/>
      <c r="G5" s="11"/>
      <c r="H5" s="12"/>
      <c r="I5" s="13"/>
      <c r="J5" s="13"/>
      <c r="K5" s="13"/>
      <c r="L5" s="13"/>
      <c r="M5" s="13"/>
    </row>
    <row r="6" spans="1:23" s="2" customFormat="1" ht="18" customHeight="1">
      <c r="A6" s="11"/>
      <c r="B6" s="11"/>
      <c r="C6" s="11"/>
      <c r="D6" s="11"/>
      <c r="E6" s="11"/>
      <c r="F6" s="11"/>
      <c r="G6" s="11"/>
      <c r="H6" s="12"/>
      <c r="I6" s="13"/>
      <c r="J6" s="13"/>
      <c r="K6" s="13"/>
      <c r="L6" s="13"/>
      <c r="M6" s="13"/>
    </row>
    <row r="7" spans="1:23" s="2" customFormat="1" ht="27" customHeight="1">
      <c r="A7" s="10" t="s">
        <v>13</v>
      </c>
      <c r="B7" s="14"/>
      <c r="C7" s="15"/>
      <c r="D7" s="15"/>
      <c r="E7" s="15"/>
      <c r="F7" s="15"/>
      <c r="G7" s="15"/>
      <c r="H7" s="12"/>
      <c r="I7" s="13"/>
      <c r="J7" s="13"/>
      <c r="K7" s="13"/>
      <c r="L7" s="13"/>
      <c r="M7" s="13"/>
      <c r="O7" s="27"/>
      <c r="P7" s="27"/>
      <c r="Q7" s="27"/>
      <c r="R7" s="27"/>
      <c r="S7" s="27"/>
    </row>
    <row r="8" spans="1:23" s="2" customFormat="1" ht="20.100000000000001" customHeight="1" thickBot="1">
      <c r="A8" s="11"/>
      <c r="B8" s="14" t="s">
        <v>25</v>
      </c>
      <c r="C8" s="11"/>
      <c r="D8" s="11"/>
      <c r="E8" s="11"/>
      <c r="F8" s="11"/>
      <c r="G8" s="11"/>
      <c r="H8" s="12"/>
      <c r="I8" s="13"/>
      <c r="J8" s="13"/>
      <c r="K8" s="13"/>
      <c r="L8" s="13"/>
      <c r="M8" s="13"/>
      <c r="O8" s="27"/>
      <c r="P8" s="27"/>
      <c r="Q8" s="27"/>
      <c r="R8" s="27"/>
      <c r="S8" s="27"/>
    </row>
    <row r="9" spans="1:23" s="2" customFormat="1" ht="20.100000000000001" customHeight="1" thickTop="1">
      <c r="A9" s="11"/>
      <c r="B9" s="51">
        <v>13</v>
      </c>
      <c r="C9" s="52"/>
      <c r="D9" s="11"/>
      <c r="E9" s="12"/>
      <c r="F9" s="12"/>
      <c r="G9" s="12"/>
      <c r="H9" s="12"/>
      <c r="I9" s="13"/>
      <c r="J9" s="13"/>
      <c r="K9" s="13"/>
      <c r="L9" s="13"/>
      <c r="M9" s="13"/>
      <c r="O9" s="34"/>
      <c r="P9" s="30"/>
      <c r="Q9" s="30" t="s">
        <v>15</v>
      </c>
      <c r="R9" s="30" t="s">
        <v>16</v>
      </c>
      <c r="S9" s="30" t="s">
        <v>17</v>
      </c>
      <c r="T9" s="31" t="s">
        <v>18</v>
      </c>
    </row>
    <row r="10" spans="1:23" s="2" customFormat="1" ht="20.100000000000001" customHeight="1" thickBot="1">
      <c r="A10" s="11"/>
      <c r="B10" s="53"/>
      <c r="C10" s="54"/>
      <c r="D10" s="16" t="s">
        <v>1</v>
      </c>
      <c r="E10" s="12"/>
      <c r="F10" s="12"/>
      <c r="G10" s="12"/>
      <c r="H10" s="12"/>
      <c r="I10" s="13"/>
      <c r="J10" s="13"/>
      <c r="K10" s="13"/>
      <c r="L10" s="13"/>
      <c r="M10" s="13"/>
      <c r="O10" s="34"/>
      <c r="P10" s="30" t="s">
        <v>23</v>
      </c>
      <c r="Q10" s="30">
        <f>IF(B13&lt;0,0,ROUNDDOWN(B13,0))</f>
        <v>0</v>
      </c>
      <c r="R10" s="30">
        <f>VLOOKUP(B9,O15:P21,2,FALSE)</f>
        <v>930</v>
      </c>
      <c r="S10" s="30">
        <f>_xlfn.IFS(Q10&lt;9,Q10*Q15,Q10&lt;21,240+(Q10-8)*R15,Q10&lt;51,1920+(Q10-20)*S15,TRUE,6420+(Q10-50)*T15)</f>
        <v>0</v>
      </c>
      <c r="T10" s="30">
        <f>ROUNDDOWN(SUM(R10:S10)*1.1,0)</f>
        <v>1023</v>
      </c>
    </row>
    <row r="11" spans="1:23" s="2" customFormat="1" ht="20.100000000000001" customHeight="1" thickTop="1">
      <c r="A11" s="11"/>
      <c r="B11" s="11"/>
      <c r="C11" s="11"/>
      <c r="D11" s="11"/>
      <c r="E11" s="12"/>
      <c r="F11" s="12"/>
      <c r="G11" s="12"/>
      <c r="H11" s="12"/>
      <c r="I11" s="13"/>
      <c r="J11" s="13"/>
      <c r="K11" s="13"/>
      <c r="L11" s="13"/>
      <c r="M11" s="13"/>
      <c r="O11" s="34"/>
      <c r="P11" s="30" t="s">
        <v>24</v>
      </c>
      <c r="Q11" s="30">
        <f>IF(B13&lt;0,0,ROUNDDOWN(B13,0))</f>
        <v>0</v>
      </c>
      <c r="R11" s="30">
        <f>P25</f>
        <v>1150</v>
      </c>
      <c r="S11" s="30">
        <f>_xlfn.IFS(Q11&lt;9,Q11*Q25,Q11&lt;21,320+(Q11-8)*R25,Q11&lt;51,2540+(Q11-20)*S25,TRUE,8390+(Q11-50)*T25)</f>
        <v>0</v>
      </c>
      <c r="T11" s="31">
        <f>ROUNDDOWN(SUM(R11:S11)*1.1,0)</f>
        <v>1265</v>
      </c>
    </row>
    <row r="12" spans="1:23" s="2" customFormat="1" ht="20.100000000000001" customHeight="1" thickBot="1">
      <c r="A12" s="11"/>
      <c r="B12" s="14" t="s">
        <v>26</v>
      </c>
      <c r="C12" s="15"/>
      <c r="D12" s="15"/>
      <c r="E12" s="12"/>
      <c r="F12" s="12"/>
      <c r="G12" s="12"/>
      <c r="H12" s="12"/>
      <c r="I12" s="13"/>
      <c r="J12" s="13"/>
      <c r="K12" s="13"/>
      <c r="L12" s="13"/>
      <c r="M12" s="13"/>
      <c r="O12" s="29"/>
      <c r="P12" s="35"/>
      <c r="Q12" s="35"/>
      <c r="R12" s="35"/>
      <c r="S12" s="35"/>
      <c r="T12" s="36"/>
    </row>
    <row r="13" spans="1:23" s="2" customFormat="1" ht="20.100000000000001" customHeight="1" thickTop="1">
      <c r="A13" s="11"/>
      <c r="B13" s="43"/>
      <c r="C13" s="44"/>
      <c r="D13" s="15"/>
      <c r="E13" s="17"/>
      <c r="F13" s="17"/>
      <c r="G13" s="18"/>
      <c r="H13" s="12"/>
      <c r="I13" s="13"/>
      <c r="J13" s="13"/>
      <c r="K13" s="13"/>
      <c r="L13" s="13"/>
      <c r="M13" s="13"/>
      <c r="O13" s="37" t="s">
        <v>0</v>
      </c>
      <c r="P13" s="37"/>
      <c r="Q13" s="38"/>
      <c r="R13" s="37"/>
      <c r="S13" s="37"/>
      <c r="T13" s="37"/>
    </row>
    <row r="14" spans="1:23" s="2" customFormat="1" ht="20.100000000000001" customHeight="1" thickBot="1">
      <c r="A14" s="11"/>
      <c r="B14" s="45"/>
      <c r="C14" s="46"/>
      <c r="D14" s="15" t="s">
        <v>11</v>
      </c>
      <c r="E14" s="17"/>
      <c r="F14" s="17"/>
      <c r="G14" s="18"/>
      <c r="H14" s="12"/>
      <c r="I14" s="13"/>
      <c r="J14" s="13"/>
      <c r="K14" s="13"/>
      <c r="L14" s="13"/>
      <c r="M14" s="13"/>
      <c r="O14" s="32" t="s">
        <v>3</v>
      </c>
      <c r="P14" s="32" t="s">
        <v>4</v>
      </c>
      <c r="Q14" s="33" t="s">
        <v>5</v>
      </c>
      <c r="R14" s="33" t="s">
        <v>6</v>
      </c>
      <c r="S14" s="32" t="s">
        <v>7</v>
      </c>
      <c r="T14" s="32" t="s">
        <v>8</v>
      </c>
    </row>
    <row r="15" spans="1:23" s="2" customFormat="1" ht="20.100000000000001" customHeight="1" thickTop="1">
      <c r="A15" s="11"/>
      <c r="B15" s="19" t="s">
        <v>12</v>
      </c>
      <c r="C15" s="15"/>
      <c r="D15" s="15"/>
      <c r="E15" s="17"/>
      <c r="F15" s="17"/>
      <c r="G15" s="18"/>
      <c r="H15" s="12"/>
      <c r="I15" s="13"/>
      <c r="J15" s="13"/>
      <c r="K15" s="13"/>
      <c r="L15" s="13"/>
      <c r="M15" s="13"/>
      <c r="O15" s="32">
        <v>13</v>
      </c>
      <c r="P15" s="30">
        <v>930</v>
      </c>
      <c r="Q15" s="42">
        <v>30</v>
      </c>
      <c r="R15" s="42">
        <v>140</v>
      </c>
      <c r="S15" s="42">
        <v>150</v>
      </c>
      <c r="T15" s="42">
        <v>160</v>
      </c>
      <c r="U15" s="27"/>
      <c r="V15" s="27"/>
      <c r="W15" s="27"/>
    </row>
    <row r="16" spans="1:23" s="2" customFormat="1" ht="20.100000000000001" customHeight="1">
      <c r="A16" s="11"/>
      <c r="B16" s="19"/>
      <c r="C16" s="15"/>
      <c r="D16" s="15"/>
      <c r="E16" s="17"/>
      <c r="F16" s="17"/>
      <c r="G16" s="18"/>
      <c r="H16" s="12"/>
      <c r="I16" s="13"/>
      <c r="J16" s="13"/>
      <c r="K16" s="13"/>
      <c r="L16" s="13"/>
      <c r="M16" s="13"/>
      <c r="O16" s="32">
        <v>20</v>
      </c>
      <c r="P16" s="30">
        <v>980</v>
      </c>
      <c r="Q16" s="42"/>
      <c r="R16" s="42"/>
      <c r="S16" s="42"/>
      <c r="T16" s="42"/>
      <c r="U16" s="27"/>
      <c r="V16" s="27"/>
      <c r="W16" s="27"/>
    </row>
    <row r="17" spans="1:24" s="2" customFormat="1" ht="20.100000000000001" customHeight="1" thickBot="1">
      <c r="A17" s="11"/>
      <c r="B17" s="14" t="s">
        <v>27</v>
      </c>
      <c r="C17" s="11"/>
      <c r="D17" s="11"/>
      <c r="E17" s="11"/>
      <c r="F17" s="11"/>
      <c r="G17" s="11"/>
      <c r="H17" s="12"/>
      <c r="I17" s="9"/>
      <c r="J17" s="13"/>
      <c r="K17" s="13"/>
      <c r="L17" s="13"/>
      <c r="M17" s="13"/>
      <c r="O17" s="32">
        <v>25</v>
      </c>
      <c r="P17" s="30">
        <v>1060</v>
      </c>
      <c r="Q17" s="42"/>
      <c r="R17" s="42"/>
      <c r="S17" s="42"/>
      <c r="T17" s="42"/>
      <c r="U17" s="27"/>
      <c r="V17" s="27"/>
      <c r="W17" s="27"/>
    </row>
    <row r="18" spans="1:24" s="2" customFormat="1" ht="20.100000000000001" customHeight="1" thickTop="1">
      <c r="A18" s="11"/>
      <c r="B18" s="47" t="s">
        <v>14</v>
      </c>
      <c r="C18" s="48"/>
      <c r="D18" s="11"/>
      <c r="E18" s="11"/>
      <c r="F18" s="11"/>
      <c r="G18" s="11"/>
      <c r="H18" s="12"/>
      <c r="I18" s="12"/>
      <c r="J18" s="12"/>
      <c r="K18" s="12"/>
      <c r="L18" s="12"/>
      <c r="M18" s="12"/>
      <c r="O18" s="32">
        <v>40</v>
      </c>
      <c r="P18" s="30">
        <v>1280</v>
      </c>
      <c r="Q18" s="42"/>
      <c r="R18" s="42"/>
      <c r="S18" s="42"/>
      <c r="T18" s="42"/>
      <c r="U18" s="27"/>
      <c r="V18" s="27"/>
      <c r="W18" s="27"/>
    </row>
    <row r="19" spans="1:24" s="2" customFormat="1" ht="20.100000000000001" customHeight="1" thickBot="1">
      <c r="A19" s="11"/>
      <c r="B19" s="49"/>
      <c r="C19" s="50"/>
      <c r="D19" s="11"/>
      <c r="E19" s="17"/>
      <c r="F19" s="17"/>
      <c r="G19" s="17"/>
      <c r="H19" s="12"/>
      <c r="I19" s="12"/>
      <c r="J19" s="12"/>
      <c r="K19" s="12"/>
      <c r="L19" s="12"/>
      <c r="M19" s="12"/>
      <c r="O19" s="32">
        <v>50</v>
      </c>
      <c r="P19" s="30">
        <v>2650</v>
      </c>
      <c r="Q19" s="42"/>
      <c r="R19" s="42"/>
      <c r="S19" s="42"/>
      <c r="T19" s="42"/>
      <c r="U19" s="27"/>
      <c r="V19" s="27"/>
      <c r="W19" s="27"/>
    </row>
    <row r="20" spans="1:24" s="2" customFormat="1" ht="20.100000000000001" customHeight="1" thickTop="1">
      <c r="A20" s="11"/>
      <c r="B20" s="11"/>
      <c r="C20" s="11"/>
      <c r="D20" s="11"/>
      <c r="E20" s="17"/>
      <c r="F20" s="17"/>
      <c r="G20" s="18"/>
      <c r="H20" s="12"/>
      <c r="I20" s="8"/>
      <c r="J20" s="12"/>
      <c r="K20" s="12"/>
      <c r="L20" s="12"/>
      <c r="M20" s="12"/>
      <c r="O20" s="32">
        <v>75</v>
      </c>
      <c r="P20" s="30">
        <v>3350</v>
      </c>
      <c r="Q20" s="42"/>
      <c r="R20" s="42"/>
      <c r="S20" s="42"/>
      <c r="T20" s="42"/>
      <c r="U20" s="27"/>
      <c r="V20" s="27"/>
      <c r="W20" s="27"/>
    </row>
    <row r="21" spans="1:24" s="2" customFormat="1" ht="20.100000000000001" customHeight="1">
      <c r="A21" s="11"/>
      <c r="B21" s="26" t="s">
        <v>22</v>
      </c>
      <c r="C21" s="11"/>
      <c r="D21" s="11"/>
      <c r="E21" s="17"/>
      <c r="F21" s="17"/>
      <c r="G21" s="18"/>
      <c r="H21" s="20"/>
      <c r="I21" s="20"/>
      <c r="J21" s="20"/>
      <c r="K21" s="20"/>
      <c r="L21" s="20"/>
      <c r="M21" s="20"/>
      <c r="O21" s="32">
        <v>100</v>
      </c>
      <c r="P21" s="30">
        <v>4350</v>
      </c>
      <c r="Q21" s="42"/>
      <c r="R21" s="42"/>
      <c r="S21" s="42"/>
      <c r="T21" s="42"/>
      <c r="U21" s="27"/>
      <c r="V21" s="27"/>
      <c r="W21" s="27"/>
    </row>
    <row r="22" spans="1:24" s="2" customFormat="1" ht="20.100000000000001" customHeight="1">
      <c r="A22" s="11"/>
      <c r="B22" s="61" t="s">
        <v>20</v>
      </c>
      <c r="C22" s="62"/>
      <c r="D22" s="63"/>
      <c r="E22" s="17"/>
      <c r="F22" s="17"/>
      <c r="G22" s="18"/>
      <c r="H22" s="20"/>
      <c r="I22" s="20"/>
      <c r="J22" s="20"/>
      <c r="K22" s="20"/>
      <c r="L22" s="20"/>
      <c r="M22" s="20"/>
      <c r="O22" s="39"/>
      <c r="P22" s="40"/>
      <c r="Q22" s="39"/>
      <c r="R22" s="39"/>
      <c r="S22" s="39"/>
      <c r="T22" s="39"/>
      <c r="U22" s="27"/>
      <c r="V22" s="27"/>
      <c r="W22" s="27"/>
    </row>
    <row r="23" spans="1:24" s="2" customFormat="1" ht="20.100000000000001" customHeight="1">
      <c r="A23" s="11"/>
      <c r="B23" s="55" t="s">
        <v>2</v>
      </c>
      <c r="C23" s="56"/>
      <c r="D23" s="22">
        <f>T10</f>
        <v>1023</v>
      </c>
      <c r="E23" s="11"/>
      <c r="F23" s="11"/>
      <c r="G23" s="11"/>
      <c r="H23" s="20"/>
      <c r="I23" s="20"/>
      <c r="J23" s="20"/>
      <c r="K23" s="20"/>
      <c r="L23" s="20"/>
      <c r="M23" s="20"/>
      <c r="O23" s="32" t="s">
        <v>19</v>
      </c>
      <c r="P23" s="37"/>
      <c r="Q23" s="38"/>
      <c r="R23" s="37"/>
      <c r="S23" s="37"/>
      <c r="T23" s="37"/>
      <c r="U23" s="27"/>
      <c r="V23" s="27"/>
      <c r="W23" s="27"/>
    </row>
    <row r="24" spans="1:24" s="2" customFormat="1" ht="20.100000000000001" customHeight="1">
      <c r="A24" s="11"/>
      <c r="B24" s="57" t="s">
        <v>9</v>
      </c>
      <c r="C24" s="58"/>
      <c r="D24" s="23">
        <f>IF(B18="使用有り",T11,0)</f>
        <v>1265</v>
      </c>
      <c r="E24" s="11"/>
      <c r="F24" s="11"/>
      <c r="G24" s="11"/>
      <c r="H24" s="20"/>
      <c r="I24" s="21"/>
      <c r="J24" s="20"/>
      <c r="K24" s="20"/>
      <c r="L24" s="20"/>
      <c r="M24" s="20"/>
      <c r="O24" s="41"/>
      <c r="P24" s="32" t="s">
        <v>4</v>
      </c>
      <c r="Q24" s="33" t="s">
        <v>5</v>
      </c>
      <c r="R24" s="33" t="s">
        <v>6</v>
      </c>
      <c r="S24" s="32" t="s">
        <v>7</v>
      </c>
      <c r="T24" s="32" t="s">
        <v>8</v>
      </c>
      <c r="U24" s="27"/>
      <c r="V24" s="27"/>
      <c r="W24" s="27"/>
    </row>
    <row r="25" spans="1:24" s="2" customFormat="1" ht="20.100000000000001" customHeight="1">
      <c r="A25" s="11"/>
      <c r="B25" s="59" t="s">
        <v>10</v>
      </c>
      <c r="C25" s="60"/>
      <c r="D25" s="24">
        <f>SUM(D23:D24)</f>
        <v>2288</v>
      </c>
      <c r="E25" s="17"/>
      <c r="F25" s="17"/>
      <c r="G25" s="17"/>
      <c r="H25" s="25"/>
      <c r="I25" s="21"/>
      <c r="J25" s="20"/>
      <c r="K25" s="20"/>
      <c r="L25" s="20"/>
      <c r="M25" s="20"/>
      <c r="O25" s="41"/>
      <c r="P25" s="30">
        <v>1150</v>
      </c>
      <c r="Q25" s="32">
        <v>40</v>
      </c>
      <c r="R25" s="32">
        <v>185</v>
      </c>
      <c r="S25" s="32">
        <v>195</v>
      </c>
      <c r="T25" s="32">
        <v>210</v>
      </c>
      <c r="U25" s="27"/>
      <c r="V25" s="27"/>
      <c r="W25" s="27"/>
    </row>
    <row r="26" spans="1:24" s="2" customFormat="1" ht="20.100000000000001" customHeight="1">
      <c r="A26" s="11"/>
      <c r="B26" s="11"/>
      <c r="C26" s="11"/>
      <c r="D26" s="11"/>
      <c r="E26" s="17"/>
      <c r="F26" s="17"/>
      <c r="G26" s="18"/>
      <c r="H26" s="25"/>
      <c r="I26" s="4"/>
      <c r="J26" s="28"/>
      <c r="K26" s="28"/>
      <c r="L26" s="28"/>
      <c r="M26" s="28"/>
      <c r="O26" s="28"/>
      <c r="P26" s="28"/>
      <c r="Q26" s="28"/>
      <c r="R26" s="28"/>
      <c r="S26" s="28"/>
      <c r="T26" s="28"/>
      <c r="U26" s="27"/>
      <c r="V26" s="27"/>
      <c r="W26" s="27"/>
    </row>
    <row r="27" spans="1:24">
      <c r="E27" s="6"/>
      <c r="F27" s="6"/>
      <c r="G27" s="7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7"/>
      <c r="V27" s="27"/>
      <c r="W27" s="27"/>
      <c r="X27" s="28"/>
    </row>
    <row r="28" spans="1:24">
      <c r="E28" s="6"/>
      <c r="F28" s="6"/>
      <c r="G28" s="7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7"/>
      <c r="V28" s="27"/>
      <c r="W28" s="27"/>
      <c r="X28" s="28"/>
    </row>
    <row r="29" spans="1:24">
      <c r="T29" s="4"/>
      <c r="U29" s="3"/>
      <c r="V29" s="3"/>
      <c r="W29" s="3"/>
    </row>
    <row r="30" spans="1:24">
      <c r="T30" s="4"/>
      <c r="U30" s="4"/>
      <c r="V30" s="4"/>
      <c r="W30" s="4"/>
    </row>
    <row r="31" spans="1:24">
      <c r="T31" s="4"/>
      <c r="U31" s="4"/>
      <c r="V31" s="4"/>
      <c r="W31" s="4"/>
    </row>
    <row r="32" spans="1:24">
      <c r="T32" s="4"/>
      <c r="U32" s="4"/>
      <c r="V32" s="4"/>
      <c r="W32" s="4"/>
    </row>
    <row r="33" spans="20:23">
      <c r="T33" s="4"/>
      <c r="U33" s="4"/>
      <c r="V33" s="4"/>
      <c r="W33" s="4"/>
    </row>
    <row r="34" spans="20:23">
      <c r="U34" s="4"/>
      <c r="V34" s="4"/>
      <c r="W34" s="4"/>
    </row>
    <row r="35" spans="20:23">
      <c r="U35" s="4"/>
      <c r="V35" s="4"/>
      <c r="W35" s="4"/>
    </row>
    <row r="36" spans="20:23">
      <c r="U36" s="4"/>
      <c r="V36" s="4"/>
      <c r="W36" s="4"/>
    </row>
    <row r="37" spans="20:23">
      <c r="U37" s="4"/>
      <c r="V37" s="4"/>
      <c r="W37" s="4"/>
    </row>
  </sheetData>
  <mergeCells count="11">
    <mergeCell ref="B23:C23"/>
    <mergeCell ref="B24:C24"/>
    <mergeCell ref="B25:C25"/>
    <mergeCell ref="B22:D22"/>
    <mergeCell ref="S15:S21"/>
    <mergeCell ref="T15:T21"/>
    <mergeCell ref="B13:C14"/>
    <mergeCell ref="B18:C19"/>
    <mergeCell ref="B9:C10"/>
    <mergeCell ref="Q15:Q21"/>
    <mergeCell ref="R15:R21"/>
  </mergeCells>
  <phoneticPr fontId="3"/>
  <dataValidations count="3">
    <dataValidation type="list" allowBlank="1" showInputMessage="1" showErrorMessage="1" sqref="B18:C19" xr:uid="{E9796FFD-6A57-4567-9FA6-04E490B7D717}">
      <formula1>"使用有り,使用無し"</formula1>
    </dataValidation>
    <dataValidation operator="greaterThanOrEqual" allowBlank="1" showInputMessage="1" showErrorMessage="1" sqref="B13:C14" xr:uid="{3B3994AD-53FC-485A-A7F4-762D0563AE95}"/>
    <dataValidation type="list" allowBlank="1" showInputMessage="1" showErrorMessage="1" sqref="B9:C10" xr:uid="{7562A4C4-3589-47C2-BCDD-BDBB0B0C5C81}">
      <formula1>$O$15:$O$21</formula1>
    </dataValidation>
  </dataValidation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上下水道料金計算ツール（新料金対応）</vt:lpstr>
      <vt:lpstr>'上下水道料金計算ツール（新料金対応）'!Print_Area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m1943</dc:creator>
  <cp:lastModifiedBy>m1943</cp:lastModifiedBy>
  <cp:lastPrinted>2026-09-29T06:42:44Z</cp:lastPrinted>
  <dcterms:created xsi:type="dcterms:W3CDTF">2026-09-15T01:32:23Z</dcterms:created>
  <dcterms:modified xsi:type="dcterms:W3CDTF">2026-09-29T07:22:28Z</dcterms:modified>
</cp:coreProperties>
</file>